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560" windowHeight="10995" activeTab="0"/>
  </bookViews>
  <sheets>
    <sheet name="Raw data" sheetId="1" r:id="rId1"/>
    <sheet name="Char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<sst xmlns="http://schemas.openxmlformats.org/spreadsheetml/2006/main" count="59" uniqueCount="25">
  <si>
    <t>2008-09</t>
  </si>
  <si>
    <t>2009-10</t>
  </si>
  <si>
    <t>2010-11</t>
  </si>
  <si>
    <t>ML</t>
  </si>
  <si>
    <t>Agriculture</t>
  </si>
  <si>
    <t>Forestry,fishing and aquaculture</t>
  </si>
  <si>
    <t>Mining</t>
  </si>
  <si>
    <t>Manufacturing</t>
  </si>
  <si>
    <t>Electricity and gas supply</t>
  </si>
  <si>
    <t>Water supply</t>
  </si>
  <si>
    <t>Other industries</t>
  </si>
  <si>
    <t>Household</t>
  </si>
  <si>
    <t>Total</t>
  </si>
  <si>
    <t>%</t>
  </si>
  <si>
    <t>Distributed water, by industry and households</t>
  </si>
  <si>
    <t>2011-12</t>
  </si>
  <si>
    <t>Volume</t>
  </si>
  <si>
    <t xml:space="preserve">Please take caution in comparing  time series particularly for Agriculture due to treatment of State Water data. </t>
  </si>
  <si>
    <t>Percentage</t>
  </si>
  <si>
    <t>2012-13</t>
  </si>
  <si>
    <t>Households</t>
  </si>
  <si>
    <t>Forestry,Fishing and Aquaculture</t>
  </si>
  <si>
    <t>Water Supply (a)</t>
  </si>
  <si>
    <t>Other Industries (b)</t>
  </si>
  <si>
    <t xml:space="preserve">Electricity and Gas Supply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</si>
</sst>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_-* #,##0.000_-;\-* #,##0.000_-;_-* &quot;-&quot;??_-;_-@_-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_ ;\-#,##0.0\ 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6" fillId="0" borderId="0" xfId="47" applyNumberFormat="1" applyFont="1" applyAlignment="1">
      <alignment/>
    </xf>
    <xf numFmtId="164" fontId="6" fillId="0" borderId="0" xfId="47" applyNumberFormat="1" applyFont="1" applyAlignment="1">
      <alignment horizontal="right"/>
    </xf>
    <xf numFmtId="164" fontId="6" fillId="0" borderId="10" xfId="47" applyNumberFormat="1" applyFont="1" applyBorder="1" applyAlignment="1">
      <alignment horizontal="right"/>
    </xf>
    <xf numFmtId="164" fontId="7" fillId="0" borderId="0" xfId="47" applyNumberFormat="1" applyFont="1" applyAlignment="1">
      <alignment/>
    </xf>
    <xf numFmtId="166" fontId="50" fillId="0" borderId="0" xfId="42" applyNumberFormat="1" applyFont="1" applyAlignment="1">
      <alignment/>
    </xf>
    <xf numFmtId="166" fontId="6" fillId="0" borderId="0" xfId="47" applyNumberFormat="1" applyFont="1" applyAlignment="1">
      <alignment/>
    </xf>
    <xf numFmtId="166" fontId="7" fillId="0" borderId="0" xfId="47" applyNumberFormat="1" applyFont="1" applyAlignment="1">
      <alignment/>
    </xf>
    <xf numFmtId="2" fontId="6" fillId="0" borderId="0" xfId="47" applyNumberFormat="1" applyFont="1" applyAlignment="1">
      <alignment/>
    </xf>
    <xf numFmtId="164" fontId="6" fillId="0" borderId="0" xfId="47" applyNumberFormat="1" applyFont="1" applyBorder="1" applyAlignment="1">
      <alignment horizontal="right"/>
    </xf>
    <xf numFmtId="164" fontId="7" fillId="0" borderId="0" xfId="47" applyNumberFormat="1" applyFont="1" applyBorder="1" applyAlignment="1">
      <alignment horizontal="right"/>
    </xf>
    <xf numFmtId="172" fontId="7" fillId="0" borderId="0" xfId="47" applyNumberFormat="1" applyFont="1" applyAlignment="1">
      <alignment/>
    </xf>
    <xf numFmtId="165" fontId="6" fillId="0" borderId="0" xfId="47" applyNumberFormat="1" applyFont="1" applyAlignment="1">
      <alignment/>
    </xf>
    <xf numFmtId="165" fontId="0" fillId="0" borderId="0" xfId="0" applyNumberFormat="1" applyAlignment="1">
      <alignment/>
    </xf>
    <xf numFmtId="173" fontId="6" fillId="0" borderId="0" xfId="47" applyNumberFormat="1" applyFont="1" applyAlignment="1">
      <alignment/>
    </xf>
    <xf numFmtId="164" fontId="0" fillId="0" borderId="0" xfId="0" applyNumberFormat="1" applyAlignment="1">
      <alignment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9" xfId="44"/>
    <cellStyle name="Comma 2" xfId="45"/>
    <cellStyle name="Comma 2 2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Hyperlink 10" xfId="65"/>
    <cellStyle name="Hyperlink 4" xfId="66"/>
    <cellStyle name="Hyperlink 6" xfId="67"/>
    <cellStyle name="Hyperlink 7" xfId="68"/>
    <cellStyle name="Input" xfId="69"/>
    <cellStyle name="Linked Cell" xfId="70"/>
    <cellStyle name="Neutral" xfId="71"/>
    <cellStyle name="Normal 10" xfId="72"/>
    <cellStyle name="Normal 10 2" xfId="73"/>
    <cellStyle name="Normal 11 2" xfId="74"/>
    <cellStyle name="Normal 12 2" xfId="75"/>
    <cellStyle name="Normal 13 2" xfId="76"/>
    <cellStyle name="Normal 14 2" xfId="77"/>
    <cellStyle name="Normal 15 2" xfId="78"/>
    <cellStyle name="Normal 16 2" xfId="79"/>
    <cellStyle name="Normal 17 2" xfId="80"/>
    <cellStyle name="Normal 18" xfId="81"/>
    <cellStyle name="Normal 19" xfId="82"/>
    <cellStyle name="Normal 2" xfId="83"/>
    <cellStyle name="Normal 2 2" xfId="84"/>
    <cellStyle name="Normal 2 2 4" xfId="85"/>
    <cellStyle name="Normal 2 3" xfId="86"/>
    <cellStyle name="Normal 2 9" xfId="87"/>
    <cellStyle name="Normal 20" xfId="88"/>
    <cellStyle name="Normal 21" xfId="89"/>
    <cellStyle name="Normal 22" xfId="90"/>
    <cellStyle name="Normal 23" xfId="91"/>
    <cellStyle name="Normal 24" xfId="92"/>
    <cellStyle name="Normal 25" xfId="93"/>
    <cellStyle name="Normal 26" xfId="94"/>
    <cellStyle name="Normal 27" xfId="95"/>
    <cellStyle name="Normal 28" xfId="96"/>
    <cellStyle name="Normal 29" xfId="97"/>
    <cellStyle name="Normal 3" xfId="98"/>
    <cellStyle name="Normal 3 2" xfId="99"/>
    <cellStyle name="Normal 3 22" xfId="100"/>
    <cellStyle name="Normal 3 23" xfId="101"/>
    <cellStyle name="Normal 3 4" xfId="102"/>
    <cellStyle name="Normal 3 4 2" xfId="103"/>
    <cellStyle name="Normal 3 4 2 2" xfId="104"/>
    <cellStyle name="Normal 3 4 3" xfId="105"/>
    <cellStyle name="Normal 3 4 4" xfId="106"/>
    <cellStyle name="Normal 3 4 5" xfId="107"/>
    <cellStyle name="Normal 30" xfId="108"/>
    <cellStyle name="Normal 31" xfId="109"/>
    <cellStyle name="Normal 32" xfId="110"/>
    <cellStyle name="Normal 33" xfId="111"/>
    <cellStyle name="Normal 34" xfId="112"/>
    <cellStyle name="Normal 35" xfId="113"/>
    <cellStyle name="Normal 36" xfId="114"/>
    <cellStyle name="Normal 37" xfId="115"/>
    <cellStyle name="Normal 38" xfId="116"/>
    <cellStyle name="Normal 39" xfId="117"/>
    <cellStyle name="Normal 4" xfId="118"/>
    <cellStyle name="Normal 4 2" xfId="119"/>
    <cellStyle name="Normal 4 4" xfId="120"/>
    <cellStyle name="Normal 4 4 2" xfId="121"/>
    <cellStyle name="Normal 4 4 2 2" xfId="122"/>
    <cellStyle name="Normal 4 4 3" xfId="123"/>
    <cellStyle name="Normal 4 4 4" xfId="124"/>
    <cellStyle name="Normal 4 4 5" xfId="125"/>
    <cellStyle name="Normal 40" xfId="126"/>
    <cellStyle name="Normal 41" xfId="127"/>
    <cellStyle name="Normal 42" xfId="128"/>
    <cellStyle name="Normal 43" xfId="129"/>
    <cellStyle name="Normal 44" xfId="130"/>
    <cellStyle name="Normal 46" xfId="131"/>
    <cellStyle name="Normal 47" xfId="132"/>
    <cellStyle name="Normal 48" xfId="133"/>
    <cellStyle name="Normal 49" xfId="134"/>
    <cellStyle name="Normal 5" xfId="135"/>
    <cellStyle name="Normal 5 3" xfId="136"/>
    <cellStyle name="Normal 50" xfId="137"/>
    <cellStyle name="Normal 51" xfId="138"/>
    <cellStyle name="Normal 52" xfId="139"/>
    <cellStyle name="Normal 53" xfId="140"/>
    <cellStyle name="Normal 54" xfId="141"/>
    <cellStyle name="Normal 55" xfId="142"/>
    <cellStyle name="Normal 56" xfId="143"/>
    <cellStyle name="Normal 58" xfId="144"/>
    <cellStyle name="Normal 59" xfId="145"/>
    <cellStyle name="Normal 6" xfId="146"/>
    <cellStyle name="Normal 6 2" xfId="147"/>
    <cellStyle name="Normal 6 2 2" xfId="148"/>
    <cellStyle name="Normal 6 2 2 2" xfId="149"/>
    <cellStyle name="Normal 6 2 3" xfId="150"/>
    <cellStyle name="Normal 6 2 4" xfId="151"/>
    <cellStyle name="Normal 6 2 5" xfId="152"/>
    <cellStyle name="Normal 6 35" xfId="153"/>
    <cellStyle name="Normal 6 61" xfId="154"/>
    <cellStyle name="Normal 6 66" xfId="155"/>
    <cellStyle name="Normal 6 67" xfId="156"/>
    <cellStyle name="Normal 60" xfId="157"/>
    <cellStyle name="Normal 61" xfId="158"/>
    <cellStyle name="Normal 63" xfId="159"/>
    <cellStyle name="Normal 7" xfId="160"/>
    <cellStyle name="Normal 7 2" xfId="161"/>
    <cellStyle name="Normal 8" xfId="162"/>
    <cellStyle name="Normal 8 2" xfId="163"/>
    <cellStyle name="Normal 9" xfId="164"/>
    <cellStyle name="Normal 9 2" xfId="165"/>
    <cellStyle name="Note" xfId="166"/>
    <cellStyle name="Output" xfId="167"/>
    <cellStyle name="Percent" xfId="168"/>
    <cellStyle name="Percent 2" xfId="169"/>
    <cellStyle name="Percent 3" xfId="170"/>
    <cellStyle name="Percent 4" xfId="171"/>
    <cellStyle name="Percent 5" xfId="172"/>
    <cellStyle name="Title" xfId="173"/>
    <cellStyle name="Total" xfId="174"/>
    <cellStyle name="Warning Text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Distributed water use, Australia - 2011-12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475"/>
          <c:w val="0.9095"/>
          <c:h val="0.81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Chart!$E$5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Chart!$A$6:$A$13</c:f>
              <c:strCache/>
            </c:strRef>
          </c:cat>
          <c:val>
            <c:numRef>
              <c:f>Chart!$E$6:$E$13</c:f>
              <c:numCache/>
            </c:numRef>
          </c:val>
          <c:shape val="box"/>
        </c:ser>
        <c:shape val="box"/>
        <c:axId val="10650001"/>
        <c:axId val="28741146"/>
      </c:bar3D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41146"/>
        <c:crosses val="autoZero"/>
        <c:auto val="1"/>
        <c:lblOffset val="100"/>
        <c:tickLblSkip val="1"/>
        <c:noMultiLvlLbl val="0"/>
      </c:catAx>
      <c:valAx>
        <c:axId val="287411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GL</a:t>
                </a:r>
              </a:p>
            </c:rich>
          </c:tx>
          <c:layout>
            <c:manualLayout>
              <c:xMode val="factor"/>
              <c:yMode val="factor"/>
              <c:x val="0.03825"/>
              <c:y val="-0.2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500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Distributed water use,  Australia - 2011-12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5775"/>
          <c:y val="0.14175"/>
          <c:w val="0.919"/>
          <c:h val="0.82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Chart!$E$22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Chart!$A$23:$A$30</c:f>
              <c:strCache/>
            </c:strRef>
          </c:cat>
          <c:val>
            <c:numRef>
              <c:f>Chart!$E$23:$E$30</c:f>
              <c:numCache/>
            </c:numRef>
          </c:val>
          <c:shape val="box"/>
        </c:ser>
        <c:shape val="box"/>
        <c:axId val="57343723"/>
        <c:axId val="46331460"/>
      </c:bar3D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</a:t>
                </a:r>
              </a:p>
            </c:rich>
          </c:tx>
          <c:layout>
            <c:manualLayout>
              <c:xMode val="factor"/>
              <c:yMode val="factor"/>
              <c:x val="0.0105"/>
              <c:y val="-0.2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437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</xdr:row>
      <xdr:rowOff>38100</xdr:rowOff>
    </xdr:from>
    <xdr:to>
      <xdr:col>12</xdr:col>
      <xdr:colOff>342900</xdr:colOff>
      <xdr:row>16</xdr:row>
      <xdr:rowOff>66675</xdr:rowOff>
    </xdr:to>
    <xdr:graphicFrame>
      <xdr:nvGraphicFramePr>
        <xdr:cNvPr id="1" name="Chart 3"/>
        <xdr:cNvGraphicFramePr/>
      </xdr:nvGraphicFramePr>
      <xdr:xfrm>
        <a:off x="5238750" y="219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17</xdr:row>
      <xdr:rowOff>85725</xdr:rowOff>
    </xdr:from>
    <xdr:to>
      <xdr:col>12</xdr:col>
      <xdr:colOff>342900</xdr:colOff>
      <xdr:row>32</xdr:row>
      <xdr:rowOff>114300</xdr:rowOff>
    </xdr:to>
    <xdr:graphicFrame>
      <xdr:nvGraphicFramePr>
        <xdr:cNvPr id="2" name="Chart 5"/>
        <xdr:cNvGraphicFramePr/>
      </xdr:nvGraphicFramePr>
      <xdr:xfrm>
        <a:off x="5238750" y="3162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ATER\Water%202012-13\Publication\Shell%20tables\46100DO005_201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_1"/>
      <sheetName val="Table_2"/>
      <sheetName val="Table_3"/>
      <sheetName val="Table_4"/>
      <sheetName val="Table_5"/>
    </sheetNames>
    <sheetDataSet>
      <sheetData sheetId="1">
        <row r="20">
          <cell r="G20">
            <v>9087824</v>
          </cell>
        </row>
        <row r="21">
          <cell r="G21">
            <v>1763</v>
          </cell>
        </row>
        <row r="22">
          <cell r="G22">
            <v>64424</v>
          </cell>
        </row>
        <row r="23">
          <cell r="G23">
            <v>3684</v>
          </cell>
        </row>
        <row r="24">
          <cell r="G24">
            <v>63735</v>
          </cell>
        </row>
        <row r="31">
          <cell r="G31">
            <v>71559</v>
          </cell>
        </row>
        <row r="42">
          <cell r="G42">
            <v>262708</v>
          </cell>
        </row>
        <row r="44">
          <cell r="G44">
            <v>181927</v>
          </cell>
        </row>
        <row r="45">
          <cell r="G45">
            <v>2313091</v>
          </cell>
        </row>
        <row r="47">
          <cell r="G47">
            <v>725716</v>
          </cell>
        </row>
        <row r="48">
          <cell r="G48">
            <v>1694735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38.25390625" style="0" customWidth="1"/>
    <col min="2" max="2" width="9.75390625" style="0" customWidth="1"/>
    <col min="3" max="3" width="9.625" style="0" bestFit="1" customWidth="1"/>
  </cols>
  <sheetData>
    <row r="1" ht="14.25">
      <c r="A1" t="s">
        <v>14</v>
      </c>
    </row>
    <row r="2" spans="1:12" ht="14.25">
      <c r="A2" s="1"/>
      <c r="B2" s="1" t="s">
        <v>19</v>
      </c>
      <c r="C2" s="1" t="s">
        <v>15</v>
      </c>
      <c r="D2" s="9" t="s">
        <v>2</v>
      </c>
      <c r="E2" s="2" t="s">
        <v>1</v>
      </c>
      <c r="F2" s="2" t="s">
        <v>0</v>
      </c>
      <c r="G2" s="2" t="s">
        <v>19</v>
      </c>
      <c r="H2" s="2" t="s">
        <v>19</v>
      </c>
      <c r="I2" s="1" t="s">
        <v>15</v>
      </c>
      <c r="J2" s="9" t="s">
        <v>2</v>
      </c>
      <c r="K2" s="9" t="s">
        <v>1</v>
      </c>
      <c r="L2" s="2" t="s">
        <v>0</v>
      </c>
    </row>
    <row r="3" spans="1:12" ht="14.25">
      <c r="A3" s="1"/>
      <c r="B3" s="2" t="s">
        <v>3</v>
      </c>
      <c r="C3" s="2" t="s">
        <v>3</v>
      </c>
      <c r="D3" s="9" t="s">
        <v>3</v>
      </c>
      <c r="E3" s="2" t="s">
        <v>3</v>
      </c>
      <c r="F3" s="2" t="s">
        <v>3</v>
      </c>
      <c r="G3" s="2" t="s">
        <v>13</v>
      </c>
      <c r="H3" s="2" t="s">
        <v>13</v>
      </c>
      <c r="I3" s="2" t="s">
        <v>13</v>
      </c>
      <c r="J3" s="9" t="s">
        <v>13</v>
      </c>
      <c r="K3" s="9" t="s">
        <v>13</v>
      </c>
      <c r="L3" s="2" t="s">
        <v>13</v>
      </c>
    </row>
    <row r="4" spans="1:12" ht="14.25">
      <c r="A4" s="1" t="s">
        <v>4</v>
      </c>
      <c r="B4" s="1">
        <f>'[1]Table_1'!$G$20</f>
        <v>9087824</v>
      </c>
      <c r="C4" s="1">
        <v>6240865.572226593</v>
      </c>
      <c r="D4" s="9">
        <v>2562040</v>
      </c>
      <c r="E4" s="1">
        <v>3594810</v>
      </c>
      <c r="F4" s="1">
        <v>3395103</v>
      </c>
      <c r="G4" s="12">
        <f>B4/B$12</f>
        <v>0.6279952838630971</v>
      </c>
      <c r="H4" s="14">
        <v>62.8</v>
      </c>
      <c r="I4" s="6">
        <v>55.47077623782341</v>
      </c>
      <c r="J4" s="5">
        <v>36.05550490851023</v>
      </c>
      <c r="K4" s="5">
        <v>41.77990646385005</v>
      </c>
      <c r="L4" s="5">
        <v>38.264240205130676</v>
      </c>
    </row>
    <row r="5" spans="1:12" ht="14.25">
      <c r="A5" s="1" t="s">
        <v>21</v>
      </c>
      <c r="B5" s="1">
        <f>SUM('[1]Table_1'!$G$21:$G$24)</f>
        <v>133606</v>
      </c>
      <c r="C5" s="1">
        <v>125038.04299430306</v>
      </c>
      <c r="D5" s="9">
        <v>111413</v>
      </c>
      <c r="E5" s="1">
        <v>143858</v>
      </c>
      <c r="F5" s="1">
        <v>160036</v>
      </c>
      <c r="G5" s="12">
        <f aca="true" t="shared" si="0" ref="G5:G11">B5/B$12</f>
        <v>0.009232566332249937</v>
      </c>
      <c r="H5" s="14">
        <v>0.9</v>
      </c>
      <c r="I5" s="6">
        <v>1.1113774562007979</v>
      </c>
      <c r="J5" s="5">
        <v>1.5679114956721405</v>
      </c>
      <c r="K5" s="5">
        <v>1.6719586804522464</v>
      </c>
      <c r="L5" s="5">
        <v>1.8036730978318753</v>
      </c>
    </row>
    <row r="6" spans="1:12" ht="14.25">
      <c r="A6" s="1" t="s">
        <v>6</v>
      </c>
      <c r="B6" s="1">
        <f>'[1]Table_1'!$G$31</f>
        <v>71559</v>
      </c>
      <c r="C6" s="1">
        <v>84822.0456687265</v>
      </c>
      <c r="D6" s="9">
        <v>66535</v>
      </c>
      <c r="E6" s="1">
        <v>69393</v>
      </c>
      <c r="F6" s="1">
        <v>140609</v>
      </c>
      <c r="G6" s="12">
        <f t="shared" si="0"/>
        <v>0.004944936710697673</v>
      </c>
      <c r="H6" s="14">
        <v>0.5</v>
      </c>
      <c r="I6" s="6">
        <v>0.7539250222378499</v>
      </c>
      <c r="J6" s="5">
        <v>0.9363448732602647</v>
      </c>
      <c r="K6" s="5">
        <v>0.8065052253793513</v>
      </c>
      <c r="L6" s="5">
        <v>1.584722628740047</v>
      </c>
    </row>
    <row r="7" spans="1:12" ht="14.25">
      <c r="A7" s="1" t="s">
        <v>7</v>
      </c>
      <c r="B7" s="1">
        <f>'[1]Table_1'!$G$42</f>
        <v>262708</v>
      </c>
      <c r="C7" s="1">
        <v>280265.26107388054</v>
      </c>
      <c r="D7" s="9">
        <v>296303</v>
      </c>
      <c r="E7" s="1">
        <v>333892</v>
      </c>
      <c r="F7" s="1">
        <v>302347</v>
      </c>
      <c r="G7" s="12">
        <f t="shared" si="0"/>
        <v>0.018153893058790147</v>
      </c>
      <c r="H7" s="14">
        <v>1.8</v>
      </c>
      <c r="I7" s="8">
        <v>2.4910857964078454</v>
      </c>
      <c r="J7" s="5">
        <v>4.169862402970409</v>
      </c>
      <c r="K7" s="5">
        <v>3.8805879946444506</v>
      </c>
      <c r="L7" s="5">
        <v>3.4075779831423807</v>
      </c>
    </row>
    <row r="8" spans="1:12" ht="14.25">
      <c r="A8" s="1" t="s">
        <v>24</v>
      </c>
      <c r="B8" s="1">
        <f>'[1]Table_1'!$G$44</f>
        <v>181927</v>
      </c>
      <c r="C8" s="1">
        <v>226869.9078198464</v>
      </c>
      <c r="D8" s="9">
        <v>183737</v>
      </c>
      <c r="E8" s="1">
        <v>201068</v>
      </c>
      <c r="F8" s="1">
        <v>225044</v>
      </c>
      <c r="G8" s="12">
        <f t="shared" si="0"/>
        <v>0.012571689109225891</v>
      </c>
      <c r="H8" s="14">
        <v>1.3</v>
      </c>
      <c r="I8" s="6">
        <v>2.016491101454765</v>
      </c>
      <c r="J8" s="5">
        <v>2.585724776106128</v>
      </c>
      <c r="K8" s="5">
        <v>2.336869607259744</v>
      </c>
      <c r="L8" s="5">
        <v>2.536340627286839</v>
      </c>
    </row>
    <row r="9" spans="1:12" ht="14.25">
      <c r="A9" s="1" t="s">
        <v>22</v>
      </c>
      <c r="B9" s="1">
        <f>'[1]Table_1'!$G$45</f>
        <v>2313091</v>
      </c>
      <c r="C9" s="1">
        <v>1964222.5244640112</v>
      </c>
      <c r="D9" s="9">
        <v>1495046</v>
      </c>
      <c r="E9" s="1">
        <v>1829289</v>
      </c>
      <c r="F9" s="1">
        <v>2229737</v>
      </c>
      <c r="G9" s="12">
        <f t="shared" si="0"/>
        <v>0.15984137007342739</v>
      </c>
      <c r="H9" s="14">
        <v>16</v>
      </c>
      <c r="I9" s="6">
        <v>17.458627633436194</v>
      </c>
      <c r="J9" s="5">
        <v>21.039733334158946</v>
      </c>
      <c r="K9" s="5">
        <v>21.260518167955965</v>
      </c>
      <c r="L9" s="5">
        <v>25.130074746559224</v>
      </c>
    </row>
    <row r="10" spans="1:12" ht="14.25">
      <c r="A10" s="1" t="s">
        <v>23</v>
      </c>
      <c r="B10" s="1">
        <f>'[1]Table_1'!$G$47</f>
        <v>725716</v>
      </c>
      <c r="C10" s="1">
        <v>747093.336709819</v>
      </c>
      <c r="D10" s="9">
        <v>829813</v>
      </c>
      <c r="E10" s="1">
        <v>763196</v>
      </c>
      <c r="F10" s="1">
        <v>799265</v>
      </c>
      <c r="G10" s="12">
        <f t="shared" si="0"/>
        <v>0.05014910339636765</v>
      </c>
      <c r="H10" s="14">
        <v>5</v>
      </c>
      <c r="I10" s="6">
        <v>6.640400571008255</v>
      </c>
      <c r="J10" s="5">
        <v>11.67793113871977</v>
      </c>
      <c r="K10" s="5">
        <v>8.87008144897352</v>
      </c>
      <c r="L10" s="5">
        <v>9.008053053929077</v>
      </c>
    </row>
    <row r="11" spans="1:12" ht="14.25">
      <c r="A11" s="1" t="s">
        <v>20</v>
      </c>
      <c r="B11" s="1">
        <f>'[1]Table_1'!$G$48</f>
        <v>1694735</v>
      </c>
      <c r="C11" s="1">
        <v>1581550.2602391227</v>
      </c>
      <c r="D11" s="9">
        <v>1560935</v>
      </c>
      <c r="E11" s="1">
        <v>1668655</v>
      </c>
      <c r="F11" s="1">
        <v>1620644</v>
      </c>
      <c r="G11" s="12">
        <f t="shared" si="0"/>
        <v>0.11711115745614417</v>
      </c>
      <c r="H11" s="14">
        <v>11.7</v>
      </c>
      <c r="I11" s="6">
        <v>14.057316181430876</v>
      </c>
      <c r="J11" s="5">
        <v>21.966987070602105</v>
      </c>
      <c r="K11" s="5">
        <v>19.393584033769713</v>
      </c>
      <c r="L11" s="5">
        <v>18.26534019822191</v>
      </c>
    </row>
    <row r="12" spans="1:12" ht="14.25">
      <c r="A12" s="4" t="s">
        <v>12</v>
      </c>
      <c r="B12" s="4">
        <f>SUM(B4:B11)</f>
        <v>14471166</v>
      </c>
      <c r="C12" s="4">
        <v>11250726.951196304</v>
      </c>
      <c r="D12" s="10">
        <v>7105822</v>
      </c>
      <c r="E12" s="4">
        <v>8604160</v>
      </c>
      <c r="F12" s="4">
        <v>8872783</v>
      </c>
      <c r="G12" s="11">
        <v>100</v>
      </c>
      <c r="H12" s="1">
        <v>100</v>
      </c>
      <c r="I12" s="7">
        <v>100</v>
      </c>
      <c r="J12" s="5">
        <v>100</v>
      </c>
      <c r="K12" s="5">
        <v>100</v>
      </c>
      <c r="L12" s="5">
        <v>100</v>
      </c>
    </row>
    <row r="14" ht="14.25">
      <c r="B14" s="15"/>
    </row>
    <row r="15" ht="14.25">
      <c r="G15" s="1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5"/>
  <sheetViews>
    <sheetView zoomScalePageLayoutView="0" workbookViewId="0" topLeftCell="A1">
      <selection activeCell="O20" sqref="O20"/>
    </sheetView>
  </sheetViews>
  <sheetFormatPr defaultColWidth="9.00390625" defaultRowHeight="14.25"/>
  <cols>
    <col min="1" max="1" width="24.25390625" style="0" bestFit="1" customWidth="1"/>
    <col min="3" max="3" width="10.00390625" style="0" bestFit="1" customWidth="1"/>
  </cols>
  <sheetData>
    <row r="4" ht="14.25">
      <c r="A4" t="s">
        <v>16</v>
      </c>
    </row>
    <row r="5" spans="1:9" ht="14.25">
      <c r="A5" s="1"/>
      <c r="B5" s="1" t="s">
        <v>0</v>
      </c>
      <c r="C5" s="9" t="s">
        <v>1</v>
      </c>
      <c r="D5" s="2" t="s">
        <v>2</v>
      </c>
      <c r="E5" s="2" t="s">
        <v>15</v>
      </c>
      <c r="F5" s="1"/>
      <c r="G5" s="3"/>
      <c r="H5" s="2"/>
      <c r="I5" s="2"/>
    </row>
    <row r="6" spans="1:9" ht="14.25">
      <c r="A6" s="1" t="s">
        <v>4</v>
      </c>
      <c r="B6" s="1">
        <f>'Raw data'!F4/1000</f>
        <v>3395.103</v>
      </c>
      <c r="C6" s="1">
        <f>'Raw data'!E4/1000</f>
        <v>3594.81</v>
      </c>
      <c r="D6" s="1">
        <f>'Raw data'!D4/1000</f>
        <v>2562.04</v>
      </c>
      <c r="E6" s="1">
        <f>'Raw data'!C4/1000</f>
        <v>6240.865572226593</v>
      </c>
      <c r="F6" s="6"/>
      <c r="G6" s="5"/>
      <c r="H6" s="5"/>
      <c r="I6" s="5"/>
    </row>
    <row r="7" spans="1:9" ht="14.25">
      <c r="A7" s="1" t="s">
        <v>5</v>
      </c>
      <c r="B7" s="1">
        <f>'Raw data'!F5/1000</f>
        <v>160.036</v>
      </c>
      <c r="C7" s="1">
        <f>'Raw data'!E5/1000</f>
        <v>143.858</v>
      </c>
      <c r="D7" s="1">
        <f>'Raw data'!D5/1000</f>
        <v>111.413</v>
      </c>
      <c r="E7" s="1">
        <f>'Raw data'!C5/1000</f>
        <v>125.03804299430305</v>
      </c>
      <c r="F7" s="6"/>
      <c r="G7" s="5"/>
      <c r="H7" s="5"/>
      <c r="I7" s="5"/>
    </row>
    <row r="8" spans="1:9" ht="14.25">
      <c r="A8" s="1" t="s">
        <v>6</v>
      </c>
      <c r="B8" s="1">
        <f>'Raw data'!F6/1000</f>
        <v>140.609</v>
      </c>
      <c r="C8" s="1">
        <f>'Raw data'!E6/1000</f>
        <v>69.393</v>
      </c>
      <c r="D8" s="1">
        <f>'Raw data'!D6/1000</f>
        <v>66.535</v>
      </c>
      <c r="E8" s="1">
        <f>'Raw data'!C6/1000</f>
        <v>84.8220456687265</v>
      </c>
      <c r="F8" s="6"/>
      <c r="G8" s="5"/>
      <c r="H8" s="5"/>
      <c r="I8" s="5"/>
    </row>
    <row r="9" spans="1:9" ht="14.25">
      <c r="A9" s="1" t="s">
        <v>7</v>
      </c>
      <c r="B9" s="1">
        <f>'Raw data'!F7/1000</f>
        <v>302.347</v>
      </c>
      <c r="C9" s="1">
        <f>'Raw data'!E7/1000</f>
        <v>333.892</v>
      </c>
      <c r="D9" s="1">
        <f>'Raw data'!D7/1000</f>
        <v>296.303</v>
      </c>
      <c r="E9" s="1">
        <f>'Raw data'!C7/1000</f>
        <v>280.26526107388054</v>
      </c>
      <c r="F9" s="8"/>
      <c r="G9" s="5"/>
      <c r="H9" s="5"/>
      <c r="I9" s="5"/>
    </row>
    <row r="10" spans="1:9" ht="14.25">
      <c r="A10" s="1" t="s">
        <v>8</v>
      </c>
      <c r="B10" s="1">
        <f>'Raw data'!F8/1000</f>
        <v>225.044</v>
      </c>
      <c r="C10" s="1">
        <f>'Raw data'!E8/1000</f>
        <v>201.068</v>
      </c>
      <c r="D10" s="1">
        <f>'Raw data'!D8/1000</f>
        <v>183.737</v>
      </c>
      <c r="E10" s="1">
        <f>'Raw data'!C8/1000</f>
        <v>226.86990781984642</v>
      </c>
      <c r="F10" s="6"/>
      <c r="G10" s="5"/>
      <c r="H10" s="5"/>
      <c r="I10" s="5"/>
    </row>
    <row r="11" spans="1:9" ht="14.25">
      <c r="A11" s="1" t="s">
        <v>9</v>
      </c>
      <c r="B11" s="1">
        <f>'Raw data'!F9/1000</f>
        <v>2229.737</v>
      </c>
      <c r="C11" s="1">
        <f>'Raw data'!E9/1000</f>
        <v>1829.289</v>
      </c>
      <c r="D11" s="1">
        <f>'Raw data'!D9/1000</f>
        <v>1495.046</v>
      </c>
      <c r="E11" s="1">
        <f>'Raw data'!C9/1000</f>
        <v>1964.2225244640113</v>
      </c>
      <c r="F11" s="6"/>
      <c r="G11" s="5"/>
      <c r="H11" s="5"/>
      <c r="I11" s="5"/>
    </row>
    <row r="12" spans="1:9" ht="14.25">
      <c r="A12" s="1" t="s">
        <v>10</v>
      </c>
      <c r="B12" s="1">
        <f>'Raw data'!F10/1000</f>
        <v>799.265</v>
      </c>
      <c r="C12" s="1">
        <f>'Raw data'!E10/1000</f>
        <v>763.196</v>
      </c>
      <c r="D12" s="1">
        <f>'Raw data'!D10/1000</f>
        <v>829.813</v>
      </c>
      <c r="E12" s="1">
        <f>'Raw data'!C10/1000</f>
        <v>747.093336709819</v>
      </c>
      <c r="F12" s="6"/>
      <c r="G12" s="5"/>
      <c r="H12" s="5"/>
      <c r="I12" s="5"/>
    </row>
    <row r="13" spans="1:9" ht="14.25">
      <c r="A13" s="1" t="s">
        <v>11</v>
      </c>
      <c r="B13" s="1">
        <f>'Raw data'!F11/1000</f>
        <v>1620.644</v>
      </c>
      <c r="C13" s="1">
        <f>'Raw data'!E11/1000</f>
        <v>1668.655</v>
      </c>
      <c r="D13" s="1">
        <f>'Raw data'!D11/1000</f>
        <v>1560.935</v>
      </c>
      <c r="E13" s="1">
        <f>'Raw data'!C11/1000</f>
        <v>1581.5502602391227</v>
      </c>
      <c r="F13" s="6"/>
      <c r="G13" s="5"/>
      <c r="H13" s="5"/>
      <c r="I13" s="5"/>
    </row>
    <row r="21" ht="14.25">
      <c r="A21" t="s">
        <v>18</v>
      </c>
    </row>
    <row r="22" spans="1:9" ht="14.25">
      <c r="A22" s="1"/>
      <c r="B22" s="1" t="s">
        <v>0</v>
      </c>
      <c r="C22" s="9" t="s">
        <v>1</v>
      </c>
      <c r="D22" s="2" t="s">
        <v>2</v>
      </c>
      <c r="E22" s="2" t="s">
        <v>15</v>
      </c>
      <c r="F22" s="1"/>
      <c r="G22" s="3"/>
      <c r="H22" s="2"/>
      <c r="I22" s="2"/>
    </row>
    <row r="23" spans="1:9" ht="14.25">
      <c r="A23" s="1" t="s">
        <v>4</v>
      </c>
      <c r="B23" s="6">
        <f>'Raw data'!L4</f>
        <v>38.264240205130676</v>
      </c>
      <c r="C23" s="6">
        <f>'Raw data'!K4</f>
        <v>41.77990646385005</v>
      </c>
      <c r="D23" s="6">
        <f>'Raw data'!J4</f>
        <v>36.05550490851023</v>
      </c>
      <c r="E23" s="6">
        <f>'Raw data'!I4</f>
        <v>55.47077623782341</v>
      </c>
      <c r="F23" s="6"/>
      <c r="G23" s="5"/>
      <c r="H23" s="5"/>
      <c r="I23" s="5"/>
    </row>
    <row r="24" spans="1:9" ht="14.25">
      <c r="A24" s="1" t="s">
        <v>5</v>
      </c>
      <c r="B24" s="6">
        <f>'Raw data'!L5</f>
        <v>1.8036730978318753</v>
      </c>
      <c r="C24" s="6">
        <f>'Raw data'!K5</f>
        <v>1.6719586804522464</v>
      </c>
      <c r="D24" s="6">
        <f>'Raw data'!J5</f>
        <v>1.5679114956721405</v>
      </c>
      <c r="E24" s="6">
        <f>'Raw data'!I5</f>
        <v>1.1113774562007979</v>
      </c>
      <c r="F24" s="6"/>
      <c r="G24" s="5"/>
      <c r="H24" s="5"/>
      <c r="I24" s="5"/>
    </row>
    <row r="25" spans="1:9" ht="14.25">
      <c r="A25" s="1" t="s">
        <v>6</v>
      </c>
      <c r="B25" s="6">
        <f>'Raw data'!L6</f>
        <v>1.584722628740047</v>
      </c>
      <c r="C25" s="6">
        <f>'Raw data'!K6</f>
        <v>0.8065052253793513</v>
      </c>
      <c r="D25" s="6">
        <f>'Raw data'!J6</f>
        <v>0.9363448732602647</v>
      </c>
      <c r="E25" s="6">
        <f>'Raw data'!I6</f>
        <v>0.7539250222378499</v>
      </c>
      <c r="F25" s="6"/>
      <c r="G25" s="5"/>
      <c r="H25" s="5"/>
      <c r="I25" s="5"/>
    </row>
    <row r="26" spans="1:9" ht="14.25">
      <c r="A26" s="1" t="s">
        <v>7</v>
      </c>
      <c r="B26" s="6">
        <f>'Raw data'!L7</f>
        <v>3.4075779831423807</v>
      </c>
      <c r="C26" s="6">
        <f>'Raw data'!K7</f>
        <v>3.8805879946444506</v>
      </c>
      <c r="D26" s="6">
        <f>'Raw data'!J7</f>
        <v>4.169862402970409</v>
      </c>
      <c r="E26" s="6">
        <f>'Raw data'!I7</f>
        <v>2.4910857964078454</v>
      </c>
      <c r="F26" s="8"/>
      <c r="G26" s="5"/>
      <c r="H26" s="5"/>
      <c r="I26" s="5"/>
    </row>
    <row r="27" spans="1:9" ht="14.25">
      <c r="A27" s="1" t="s">
        <v>8</v>
      </c>
      <c r="B27" s="6">
        <f>'Raw data'!L8</f>
        <v>2.536340627286839</v>
      </c>
      <c r="C27" s="6">
        <f>'Raw data'!K8</f>
        <v>2.336869607259744</v>
      </c>
      <c r="D27" s="6">
        <f>'Raw data'!J8</f>
        <v>2.585724776106128</v>
      </c>
      <c r="E27" s="6">
        <f>'Raw data'!I8</f>
        <v>2.016491101454765</v>
      </c>
      <c r="F27" s="6"/>
      <c r="G27" s="5"/>
      <c r="H27" s="5"/>
      <c r="I27" s="5"/>
    </row>
    <row r="28" spans="1:9" ht="14.25">
      <c r="A28" s="1" t="s">
        <v>9</v>
      </c>
      <c r="B28" s="6">
        <f>'Raw data'!L9</f>
        <v>25.130074746559224</v>
      </c>
      <c r="C28" s="6">
        <f>'Raw data'!K9</f>
        <v>21.260518167955965</v>
      </c>
      <c r="D28" s="6">
        <f>'Raw data'!J9</f>
        <v>21.039733334158946</v>
      </c>
      <c r="E28" s="6">
        <f>'Raw data'!I9</f>
        <v>17.458627633436194</v>
      </c>
      <c r="F28" s="6"/>
      <c r="G28" s="5"/>
      <c r="H28" s="5"/>
      <c r="I28" s="5"/>
    </row>
    <row r="29" spans="1:9" ht="14.25">
      <c r="A29" s="1" t="s">
        <v>10</v>
      </c>
      <c r="B29" s="6">
        <f>'Raw data'!L10</f>
        <v>9.008053053929077</v>
      </c>
      <c r="C29" s="6">
        <f>'Raw data'!K10</f>
        <v>8.87008144897352</v>
      </c>
      <c r="D29" s="6">
        <f>'Raw data'!J10</f>
        <v>11.67793113871977</v>
      </c>
      <c r="E29" s="6">
        <f>'Raw data'!I10</f>
        <v>6.640400571008255</v>
      </c>
      <c r="F29" s="6"/>
      <c r="G29" s="5"/>
      <c r="H29" s="5"/>
      <c r="I29" s="5"/>
    </row>
    <row r="30" spans="1:9" ht="14.25">
      <c r="A30" s="1" t="s">
        <v>11</v>
      </c>
      <c r="B30" s="6">
        <f>'Raw data'!L11</f>
        <v>18.26534019822191</v>
      </c>
      <c r="C30" s="6">
        <f>'Raw data'!K11</f>
        <v>19.393584033769713</v>
      </c>
      <c r="D30" s="6">
        <f>'Raw data'!J11</f>
        <v>21.966987070602105</v>
      </c>
      <c r="E30" s="6">
        <f>'Raw data'!I11</f>
        <v>14.057316181430876</v>
      </c>
      <c r="F30" s="6"/>
      <c r="G30" s="5"/>
      <c r="H30" s="5"/>
      <c r="I30" s="5"/>
    </row>
    <row r="35" ht="14.25">
      <c r="A35" t="s"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Apolonio Basilio</dc:creator>
  <cp:keywords/>
  <dc:description/>
  <cp:lastModifiedBy>ABS</cp:lastModifiedBy>
  <dcterms:created xsi:type="dcterms:W3CDTF">2012-11-16T05:24:28Z</dcterms:created>
  <dcterms:modified xsi:type="dcterms:W3CDTF">2014-11-24T04:59:07Z</dcterms:modified>
  <cp:category/>
  <cp:version/>
  <cp:contentType/>
  <cp:contentStatus/>
</cp:coreProperties>
</file>